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'Invoice'!$A1:$F35</definedName>
    <definedName name="_xlnm.Print_Titles" localSheetId="0">'Invoice'!$21:$21</definedName>
  </definedNames>
  <calcPr calcId="171027" fullCalcOnLoad="1"/>
</workbook>
</file>

<file path=xl/sharedStrings.xml><?xml version="1.0" encoding="utf-8"?>
<sst xmlns="http://schemas.openxmlformats.org/spreadsheetml/2006/main" count="67" uniqueCount="61">
  <si>
    <t>COMMERCIAL INVOICE</t>
  </si>
  <si>
    <t>Invoice number: CI-2026-001</t>
  </si>
  <si>
    <t>Issued: 2026-10-03  |  Supply date: 2026-10-03  |  Due: 2026-10-17  |  Currency: USD</t>
  </si>
  <si>
    <t xml:space="preserve">Review descriptions, origin, tariff codes and values with your carrier before shipping. This document does not </t>
  </si>
  <si>
    <t>calculate duties, certify preferential origin or submit customs information.</t>
  </si>
  <si>
    <t>FROM</t>
  </si>
  <si>
    <t>BILL TO</t>
  </si>
  <si>
    <t>Example Paper Co.</t>
  </si>
  <si>
    <t>Sample Bookshop</t>
  </si>
  <si>
    <t>14 Fictional Lane</t>
  </si>
  <si>
    <t>28 Demo Street</t>
  </si>
  <si>
    <t>London, United Kingdom</t>
  </si>
  <si>
    <t>New York, United States</t>
  </si>
  <si>
    <t>orders@example.invalid</t>
  </si>
  <si>
    <t>buyer@example.invalid</t>
  </si>
  <si>
    <t>Delivery address: Sample Bookshop</t>
  </si>
  <si>
    <t>Order / tracking reference: PO-DEMO-001</t>
  </si>
  <si>
    <t>Shipment purpose: Sale</t>
  </si>
  <si>
    <t>Delivery terms: DAP New York (Incoterms 2020)</t>
  </si>
  <si>
    <t>Packages: 1</t>
  </si>
  <si>
    <t>Gross shipment weight: 3 kg</t>
  </si>
  <si>
    <t>Import duties and destination taxes are not calculated</t>
  </si>
  <si>
    <t>Unit prices exclude Tax. Tax rate: 0%. Tax is rounded once on the taxable subtotal.</t>
  </si>
  <si>
    <t>Description</t>
  </si>
  <si>
    <t>Quantity</t>
  </si>
  <si>
    <t>Unit price (USD)</t>
  </si>
  <si>
    <t>Net amount</t>
  </si>
  <si>
    <t/>
  </si>
  <si>
    <t>Amount before tax</t>
  </si>
  <si>
    <t xml:space="preserve">Printed paperback books - fiction, 200 pages
SKU: BOOK-DEMO-01</t>
  </si>
  <si>
    <t xml:space="preserve">Origin: United Kingdom
HS / tariff code: 490199</t>
  </si>
  <si>
    <t>Net weight, all units: 2.5 kg</t>
  </si>
  <si>
    <t>Shipping / freight</t>
  </si>
  <si>
    <t>Subtotal excluding Tax</t>
  </si>
  <si>
    <t>Tax</t>
  </si>
  <si>
    <t>Total due (USD)</t>
  </si>
  <si>
    <t>NOTES AND PAYMENT INSTRUCTIONS</t>
  </si>
  <si>
    <t>Fictional sample. Replace all details before use.</t>
  </si>
  <si>
    <t>Payment by bank transfer; quote the invoice number.</t>
  </si>
  <si>
    <t>Exporter name / signature: ____________________</t>
  </si>
  <si>
    <t>Date: ____________________</t>
  </si>
  <si>
    <t>Blue text is editable. Amounts recalculate. See Editing guide before changing or printing this workbook.</t>
  </si>
  <si>
    <t>Currency decimal places</t>
  </si>
  <si>
    <t>Tax rate (percentage)</t>
  </si>
  <si>
    <t>Prices include tax</t>
  </si>
  <si>
    <t>Tax rounding</t>
  </si>
  <si>
    <t>Subtotal</t>
  </si>
  <si>
    <t>Item</t>
  </si>
  <si>
    <t>Quantity × 1000</t>
  </si>
  <si>
    <t>Unit price in minor units</t>
  </si>
  <si>
    <t>Extended entered amount</t>
  </si>
  <si>
    <t>Valid inputs</t>
  </si>
  <si>
    <t>Net minor units</t>
  </si>
  <si>
    <t>Tax minor units</t>
  </si>
  <si>
    <t>Total minor units</t>
  </si>
  <si>
    <t>Item 1</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</si>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</sst>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workbookViewId="0" showGridLines="0">
      <pane ySplit="21" topLeftCell="A22"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c r="E4" s="1"/>
      <c r="F4" s="1"/>
    </row>
    <row r="5" ht="19" customHeight="1" spans="1:6" x14ac:dyDescent="0.25">
      <c r="A5" s="1" t="s">
        <v>4</v>
      </c>
      <c r="B5" s="1"/>
      <c r="C5" s="1"/>
      <c r="D5" s="1"/>
      <c r="E5" s="1"/>
      <c r="F5" s="1"/>
    </row>
    <row r="6" ht="19" customHeight="1" spans="1:6" x14ac:dyDescent="0.25">
      <c r="A6" s="1" t="s">
        <v>5</v>
      </c>
      <c r="B6" s="1"/>
      <c r="C6" s="1"/>
      <c r="D6" s="1" t="s">
        <v>6</v>
      </c>
      <c r="E6" s="1"/>
      <c r="F6" s="1"/>
    </row>
    <row r="7" ht="19" customHeight="1" spans="1:6" x14ac:dyDescent="0.25">
      <c r="A7" s="3" t="s">
        <v>7</v>
      </c>
      <c r="B7" s="3"/>
      <c r="C7" s="3"/>
      <c r="D7" s="3" t="s">
        <v>8</v>
      </c>
      <c r="E7" s="3"/>
      <c r="F7" s="3"/>
    </row>
    <row r="8" ht="19" customHeight="1" spans="1:6" x14ac:dyDescent="0.25">
      <c r="A8" s="3" t="s">
        <v>9</v>
      </c>
      <c r="B8" s="3"/>
      <c r="C8" s="3"/>
      <c r="D8" s="3" t="s">
        <v>10</v>
      </c>
      <c r="E8" s="3"/>
      <c r="F8" s="3"/>
    </row>
    <row r="9" ht="19" customHeight="1" spans="1:6" x14ac:dyDescent="0.25">
      <c r="A9" s="3" t="s">
        <v>11</v>
      </c>
      <c r="B9" s="3"/>
      <c r="C9" s="3"/>
      <c r="D9" s="3" t="s">
        <v>12</v>
      </c>
      <c r="E9" s="3"/>
      <c r="F9" s="3"/>
    </row>
    <row r="10" ht="19" customHeight="1" spans="1:6" x14ac:dyDescent="0.25">
      <c r="A10" s="3" t="s">
        <v>13</v>
      </c>
      <c r="B10" s="3"/>
      <c r="C10" s="3"/>
      <c r="D10" s="3" t="s">
        <v>14</v>
      </c>
      <c r="E10" s="3"/>
      <c r="F10" s="3"/>
    </row>
    <row r="11" ht="19" customHeight="1" spans="1:6" x14ac:dyDescent="0.25">
      <c r="A11" s="3" t="s">
        <v>15</v>
      </c>
      <c r="B11" s="3"/>
      <c r="C11" s="3"/>
      <c r="D11" s="3"/>
      <c r="E11" s="3"/>
      <c r="F11" s="3"/>
    </row>
    <row r="12" ht="19" customHeight="1" spans="1:6" x14ac:dyDescent="0.25">
      <c r="A12" s="3" t="s">
        <v>10</v>
      </c>
      <c r="B12" s="3"/>
      <c r="C12" s="3"/>
      <c r="D12" s="3"/>
      <c r="E12" s="3"/>
      <c r="F12" s="3"/>
    </row>
    <row r="13" ht="19" customHeight="1" spans="1:6" x14ac:dyDescent="0.25">
      <c r="A13" s="3" t="s">
        <v>12</v>
      </c>
      <c r="B13" s="3"/>
      <c r="C13" s="3"/>
      <c r="D13" s="3"/>
      <c r="E13" s="3"/>
      <c r="F13" s="3"/>
    </row>
    <row r="14" ht="19" customHeight="1" spans="1:6" x14ac:dyDescent="0.25">
      <c r="A14" s="3" t="s">
        <v>16</v>
      </c>
      <c r="B14" s="3"/>
      <c r="C14" s="3"/>
      <c r="D14" s="3"/>
      <c r="E14" s="3"/>
      <c r="F14" s="3"/>
    </row>
    <row r="15" ht="19" customHeight="1" spans="1:6" x14ac:dyDescent="0.25">
      <c r="A15" s="3" t="s">
        <v>17</v>
      </c>
      <c r="B15" s="3"/>
      <c r="C15" s="3"/>
      <c r="D15" s="3"/>
      <c r="E15" s="3"/>
      <c r="F15" s="3"/>
    </row>
    <row r="16" ht="19" customHeight="1" spans="1:6" x14ac:dyDescent="0.25">
      <c r="A16" s="3" t="s">
        <v>18</v>
      </c>
      <c r="B16" s="3"/>
      <c r="C16" s="3"/>
      <c r="D16" s="3"/>
      <c r="E16" s="3"/>
      <c r="F16" s="3"/>
    </row>
    <row r="17" ht="19" customHeight="1" spans="1:6" x14ac:dyDescent="0.25">
      <c r="A17" s="3" t="s">
        <v>19</v>
      </c>
      <c r="B17" s="3"/>
      <c r="C17" s="3"/>
      <c r="D17" s="3"/>
      <c r="E17" s="3"/>
      <c r="F17" s="3"/>
    </row>
    <row r="18" ht="19" customHeight="1" spans="1:6" x14ac:dyDescent="0.25">
      <c r="A18" s="3" t="s">
        <v>20</v>
      </c>
      <c r="B18" s="3"/>
      <c r="C18" s="3"/>
      <c r="D18" s="3"/>
      <c r="E18" s="3"/>
      <c r="F18" s="3"/>
    </row>
    <row r="19" ht="19" customHeight="1" spans="1:6" x14ac:dyDescent="0.25">
      <c r="A19" s="1" t="s">
        <v>21</v>
      </c>
      <c r="B19" s="1"/>
      <c r="C19" s="1"/>
      <c r="D19" s="1"/>
      <c r="E19" s="1"/>
      <c r="F19" s="1"/>
    </row>
    <row r="20" ht="19" customHeight="1" spans="1:6" x14ac:dyDescent="0.25">
      <c r="A20" s="4" t="s">
        <v>22</v>
      </c>
      <c r="B20" s="4"/>
      <c r="C20" s="4"/>
      <c r="D20" s="4"/>
      <c r="E20" s="4"/>
      <c r="F20" s="4"/>
    </row>
    <row r="21" ht="34" customHeight="1" spans="1:6" s="5" customFormat="1" x14ac:dyDescent="0.25">
      <c r="A21" s="5" t="s">
        <v>23</v>
      </c>
      <c r="B21" s="5" t="s">
        <v>24</v>
      </c>
      <c r="C21" s="5" t="s">
        <v>25</v>
      </c>
      <c r="D21" s="5" t="s">
        <v>26</v>
      </c>
      <c r="E21" s="5" t="s">
        <v>27</v>
      </c>
      <c r="F21" s="5" t="s">
        <v>28</v>
      </c>
    </row>
    <row r="22" ht="34" customHeight="1" spans="1:6" s="6" customFormat="1" x14ac:dyDescent="0.25">
      <c r="A22" s="7" t="s">
        <v>29</v>
      </c>
      <c r="B22" s="8">
        <v>10</v>
      </c>
      <c r="C22" s="9">
        <v>12</v>
      </c>
      <c r="D22" s="10">
        <f>IF(Calculations!E6,Calculations!F6/100,"Check item")</f>
        <v>120</v>
      </c>
      <c r="F22" s="10">
        <f>IF(Calculations!E6,Calculations!H6/100,"Check item")</f>
        <v>120</v>
      </c>
    </row>
    <row r="23" ht="34" customHeight="1" spans="1:1" x14ac:dyDescent="0.25">
      <c r="A23" s="7" t="s">
        <v>30</v>
      </c>
    </row>
    <row r="24" ht="34" customHeight="1" spans="1:1" x14ac:dyDescent="0.25">
      <c r="A24" s="7" t="s">
        <v>31</v>
      </c>
    </row>
    <row r="25" ht="24" customHeight="1" spans="1:6" s="6" customFormat="1" x14ac:dyDescent="0.25">
      <c r="A25" s="7" t="s">
        <v>32</v>
      </c>
      <c r="B25" s="8">
        <v>1</v>
      </c>
      <c r="C25" s="9">
        <v>15</v>
      </c>
      <c r="D25" s="10">
        <f>IF(Calculations!E7,Calculations!F7/100,"Check item")</f>
        <v>15</v>
      </c>
      <c r="F25" s="10">
        <f>IF(Calculations!E7,Calculations!H7/100,"Check item")</f>
        <v>15</v>
      </c>
    </row>
    <row r="26" ht="30" customHeight="1" spans="1:6" s="11" customFormat="1" x14ac:dyDescent="0.25">
      <c r="A26" s="11" t="s">
        <v>33</v>
      </c>
      <c r="B26" s="11"/>
      <c r="C26" s="11"/>
      <c r="D26" s="11"/>
      <c r="E26" s="11"/>
      <c r="F26" s="12">
        <f>IF(Calculations!E10,Calculations!F8/100,"Check inputs")</f>
        <v>135</v>
      </c>
    </row>
    <row r="27" ht="30" customHeight="1" spans="1:6" s="11" customFormat="1" x14ac:dyDescent="0.25">
      <c r="A27" s="11" t="s">
        <v>34</v>
      </c>
      <c r="B27" s="11"/>
      <c r="C27" s="11"/>
      <c r="D27" s="11"/>
      <c r="E27" s="11"/>
      <c r="F27" s="12">
        <f>IF(Calculations!E10,Calculations!F9/100,"Check inputs")</f>
        <v>0</v>
      </c>
    </row>
    <row r="28" ht="30" customHeight="1" spans="1:6" s="13" customFormat="1" x14ac:dyDescent="0.25">
      <c r="A28" s="13" t="s">
        <v>35</v>
      </c>
      <c r="B28" s="13"/>
      <c r="C28" s="13"/>
      <c r="D28" s="13"/>
      <c r="E28" s="13"/>
      <c r="F28" s="14">
        <f>IF(Calculations!E10,Calculations!F10/100,"Check inputs")</f>
        <v>135</v>
      </c>
    </row>
    <row r="29" ht="19" customHeight="1" spans="1:6" x14ac:dyDescent="0.25">
      <c r="A29" s="1" t="s">
        <v>36</v>
      </c>
      <c r="B29" s="1"/>
      <c r="C29" s="1"/>
      <c r="D29" s="1"/>
      <c r="E29" s="1"/>
      <c r="F29" s="1"/>
    </row>
    <row r="30" ht="19" customHeight="1" spans="1:6" x14ac:dyDescent="0.25">
      <c r="A30" s="3" t="s">
        <v>37</v>
      </c>
      <c r="B30" s="3"/>
      <c r="C30" s="3"/>
      <c r="D30" s="3"/>
      <c r="E30" s="3"/>
      <c r="F30" s="3"/>
    </row>
    <row r="31" ht="19" customHeight="1" spans="1:6" x14ac:dyDescent="0.25">
      <c r="A31" s="3" t="s">
        <v>38</v>
      </c>
      <c r="B31" s="3"/>
      <c r="C31" s="3"/>
      <c r="D31" s="3"/>
      <c r="E31" s="3"/>
      <c r="F31" s="3"/>
    </row>
    <row r="32" ht="19" customHeight="1" spans="1:6" x14ac:dyDescent="0.25">
      <c r="A32" s="3" t="s">
        <v>27</v>
      </c>
      <c r="B32" s="3"/>
      <c r="C32" s="3"/>
      <c r="D32" s="3"/>
      <c r="E32" s="3"/>
      <c r="F32" s="3"/>
    </row>
    <row r="33" ht="19" customHeight="1" spans="1:6" x14ac:dyDescent="0.25">
      <c r="A33" s="3" t="s">
        <v>39</v>
      </c>
      <c r="B33" s="3"/>
      <c r="C33" s="3"/>
      <c r="D33" s="3"/>
      <c r="E33" s="3"/>
      <c r="F33" s="3"/>
    </row>
    <row r="34" ht="19" customHeight="1" spans="1:6" x14ac:dyDescent="0.25">
      <c r="A34" s="3" t="s">
        <v>40</v>
      </c>
      <c r="B34" s="3"/>
      <c r="C34" s="3"/>
      <c r="D34" s="3"/>
      <c r="E34" s="3"/>
      <c r="F34" s="3"/>
    </row>
    <row r="35" ht="19" customHeight="1" spans="1:6" x14ac:dyDescent="0.25">
      <c r="A35" s="4" t="s">
        <v>41</v>
      </c>
      <c r="B35" s="4"/>
      <c r="C35" s="4"/>
      <c r="D35" s="4"/>
      <c r="E35" s="4"/>
      <c r="F35" s="4"/>
    </row>
  </sheetData>
  <sheetProtection sheet="1" formatRows="0"/>
  <mergeCells count="35">
    <mergeCell ref="A1:F1"/>
    <mergeCell ref="A2:F2"/>
    <mergeCell ref="A3:F3"/>
    <mergeCell ref="A4:F4"/>
    <mergeCell ref="A5:F5"/>
    <mergeCell ref="A6:C6"/>
    <mergeCell ref="D6:F6"/>
    <mergeCell ref="A7:C7"/>
    <mergeCell ref="D7:F7"/>
    <mergeCell ref="A8:C8"/>
    <mergeCell ref="D8:F8"/>
    <mergeCell ref="A9:C9"/>
    <mergeCell ref="D9:F9"/>
    <mergeCell ref="A10:C10"/>
    <mergeCell ref="D10:F10"/>
    <mergeCell ref="A11:F11"/>
    <mergeCell ref="A12:F12"/>
    <mergeCell ref="A13:F13"/>
    <mergeCell ref="A14:F14"/>
    <mergeCell ref="A15:F15"/>
    <mergeCell ref="A16:F16"/>
    <mergeCell ref="A17:F17"/>
    <mergeCell ref="A18:F18"/>
    <mergeCell ref="A19:F19"/>
    <mergeCell ref="A20:F20"/>
    <mergeCell ref="A26:E26"/>
    <mergeCell ref="A27:E27"/>
    <mergeCell ref="A28:E28"/>
    <mergeCell ref="A29:F29"/>
    <mergeCell ref="A30:F30"/>
    <mergeCell ref="A31:F31"/>
    <mergeCell ref="A32:F32"/>
    <mergeCell ref="A33:F33"/>
    <mergeCell ref="A34:F34"/>
    <mergeCell ref="A35:F35"/>
  </mergeCells>
  <dataValidations count="4">
    <dataValidation type="decimal" showErrorMessage="1" errorStyle="stop" error="Use a positive quantity up to 10,000 with at most 3 decimals." sqref="B22">
      <formula1>0.001</formula1>
      <formula2>10000</formula2>
    </dataValidation>
    <dataValidation type="decimal" showErrorMessage="1" errorStyle="stop" error="Use a positive quantity up to 10,000 with at most 3 decimals." sqref="B25">
      <formula1>0.001</formula1>
      <formula2>10000</formula2>
    </dataValidation>
    <dataValidation type="decimal" showErrorMessage="1" errorStyle="stop" error="Use a price up to 1,000,000 with at most 2 decimals." sqref="C22">
      <formula1>0</formula1>
      <formula2>1000000</formula2>
    </dataValidation>
    <dataValidation type="decimal" showErrorMessage="1" errorStyle="stop" error="Use a price up to 1,000,000 with at most 2 decimals." sqref="C25">
      <formula1>0</formula1>
      <formula2>1000000</formula2>
    </dataValidation>
  </dataValidations>
  <pageMargins left="0.3" right="0.3" top="0.4" bottom="0.4" header="0.2" footer="0.2"/>
  <pageSetup paperSize="9" orientation="landscape" fitToWidth="1" fitToHeight="0"/>
  <headerFooter>
    <oddFooter>&amp;LInvoice &amp;P of &amp;N&amp;RUSD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42</v>
      </c>
      <c r="B1">
        <v>2</v>
      </c>
    </row>
    <row r="2" spans="1:2" x14ac:dyDescent="0.25">
      <c r="A2" t="s">
        <v>43</v>
      </c>
      <c r="B2">
        <v>0</v>
      </c>
    </row>
    <row r="3" spans="1:2" x14ac:dyDescent="0.25">
      <c r="A3" t="s">
        <v>44</v>
      </c>
      <c r="B3">
        <v>0</v>
      </c>
    </row>
    <row r="4" spans="1:2" x14ac:dyDescent="0.25">
      <c r="A4" t="s">
        <v>45</v>
      </c>
      <c r="B4" t="s">
        <v>46</v>
      </c>
    </row>
    <row r="5" spans="1:8" s="15" customFormat="1" x14ac:dyDescent="0.25">
      <c r="A5" s="15" t="s">
        <v>47</v>
      </c>
      <c r="B5" s="15" t="s">
        <v>48</v>
      </c>
      <c r="C5" s="15" t="s">
        <v>49</v>
      </c>
      <c r="D5" s="15" t="s">
        <v>50</v>
      </c>
      <c r="E5" s="15" t="s">
        <v>51</v>
      </c>
      <c r="F5" s="15" t="s">
        <v>52</v>
      </c>
      <c r="G5" s="15" t="s">
        <v>53</v>
      </c>
      <c r="H5" s="15" t="s">
        <v>54</v>
      </c>
    </row>
    <row r="6" spans="1:8" x14ac:dyDescent="0.25">
      <c r="A6" t="s">
        <v>55</v>
      </c>
      <c r="B6">
        <f>IFERROR(ROUND(Invoice!B22*1000,0),0)</f>
        <v>10000</v>
      </c>
      <c r="C6">
        <f>IFERROR(ROUND(Invoice!C22*100,0),0)</f>
        <v>1200</v>
      </c>
      <c r="D6">
        <f>INT((B6*C6)/(1000))+IF(MOD((B6*C6),(1000))&gt;=(1000)/2,1,0)</f>
        <v>12000</v>
      </c>
      <c r="E6" t="b">
        <f>IFERROR(AND(ISNUMBER(Invoice!B22),ISNUMBER(Invoice!C22),Invoice!B22&gt;0,Invoice!B22&lt;=10000,ROUND(Invoice!B22,3)=Invoice!B22,Invoice!C22&gt;=0,Invoice!C22&lt;=1000000,ROUND(Invoice!C22,2)=Invoice!C22,B6*C6&lt;=9999999999999,D6&lt;=9999999999),FALSE)</f>
        <v>1</v>
      </c>
      <c r="F6">
        <f>IF(E6,D6,"")</f>
        <v>12000</v>
      </c>
      <c r="G6">
        <f>IF(E6,INT((D6*0)/(100000))+IF(MOD((D6*0),(100000))&gt;=(100000)/2,1,0),"")</f>
        <v>0</v>
      </c>
      <c r="H6">
        <f>IF(E6,F6+G6,"")</f>
        <v>12000</v>
      </c>
    </row>
    <row r="7" spans="1:8" x14ac:dyDescent="0.25">
      <c r="A7" t="s">
        <v>32</v>
      </c>
      <c r="B7">
        <f>IFERROR(ROUND(Invoice!B25*1000,0),0)</f>
        <v>1000</v>
      </c>
      <c r="C7">
        <f>IFERROR(ROUND(Invoice!C25*100,0),0)</f>
        <v>1500</v>
      </c>
      <c r="D7">
        <f>INT((B7*C7)/(1000))+IF(MOD((B7*C7),(1000))&gt;=(1000)/2,1,0)</f>
        <v>1500</v>
      </c>
      <c r="E7" t="b">
        <f>IFERROR(AND(ISNUMBER(Invoice!B25),ISNUMBER(Invoice!C25),Invoice!B25&gt;0,Invoice!B25&lt;=10000,ROUND(Invoice!B25,3)=Invoice!B25,Invoice!C25&gt;=0,Invoice!C25&lt;=1000000,ROUND(Invoice!C25,2)=Invoice!C25,B7*C7&lt;=9999999999999,D7&lt;=9999999999),FALSE)</f>
        <v>1</v>
      </c>
      <c r="F7">
        <f>IF(E7,D7,"")</f>
        <v>1500</v>
      </c>
      <c r="G7">
        <f>IF(E7,INT((D7*0)/(100000))+IF(MOD((D7*0),(100000))&gt;=(100000)/2,1,0),"")</f>
        <v>0</v>
      </c>
      <c r="H7">
        <f>IF(E7,F7+G7,"")</f>
        <v>1500</v>
      </c>
    </row>
    <row r="8" spans="1:6" x14ac:dyDescent="0.25">
      <c r="A8" t="s">
        <v>46</v>
      </c>
      <c r="E8" t="b">
        <f>AND(E6,E7,(F6+F7)&lt;=9999999999)</f>
        <v>1</v>
      </c>
      <c r="F8">
        <f>IF(E8,F6+F7,"")</f>
        <v>13500</v>
      </c>
    </row>
    <row r="9" spans="1:6" x14ac:dyDescent="0.25">
      <c r="A9" t="s">
        <v>34</v>
      </c>
      <c r="E9" t="b">
        <f>E8</f>
        <v>1</v>
      </c>
      <c r="F9">
        <f>IF(E8,INT(((F6)*0)/(100000))+IF(MOD(((F6)*0),(100000))&gt;=(100000)/2,1,0),"")</f>
        <v>0</v>
      </c>
    </row>
    <row r="10" spans="1:6" x14ac:dyDescent="0.25">
      <c r="A10" t="s">
        <v>56</v>
      </c>
      <c r="E10" t="b">
        <f>IFERROR(AND(E8,F8+F9&lt;=9999999999),FALSE)</f>
        <v>1</v>
      </c>
      <c r="F10">
        <f>IF(E10,F8+F9,"")</f>
        <v>13500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57</v>
      </c>
    </row>
    <row r="2" ht="52" customHeight="1" spans="1:1" s="16" customFormat="1" x14ac:dyDescent="0.25">
      <c r="A2" s="16" t="s">
        <v>58</v>
      </c>
    </row>
    <row r="3" ht="52" customHeight="1" spans="1:1" s="16" customFormat="1" x14ac:dyDescent="0.25">
      <c r="A3" s="16" t="s">
        <v>59</v>
      </c>
    </row>
    <row r="4" ht="52" customHeight="1" spans="1:1" s="16" customFormat="1" x14ac:dyDescent="0.25">
      <c r="A4" s="16" t="s">
        <v>60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2026-10-03T03:18:47Z</dcterms:created>
  <dcterms:modified xsi:type="dcterms:W3CDTF">2026-10-03T03:18:47Z</dcterms:modified>
</cp:coreProperties>
</file>